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SAO-SRS-PGH\Share\Electricity\Utility calculator\"/>
    </mc:Choice>
  </mc:AlternateContent>
  <bookViews>
    <workbookView xWindow="0" yWindow="0" windowWidth="19200" windowHeight="11700" activeTab="2"/>
  </bookViews>
  <sheets>
    <sheet name="套房 Suite" sheetId="11" r:id="rId1"/>
    <sheet name="單人間 Single Room" sheetId="7" r:id="rId2"/>
    <sheet name="雙人間 Share Room" sheetId="10" r:id="rId3"/>
  </sheets>
  <externalReferences>
    <externalReference r:id="rId4"/>
  </externalReferences>
  <definedNames>
    <definedName name="_xlnm.Print_Area" localSheetId="1">'單人間 Single Room'!$A$1:$I$20</definedName>
    <definedName name="_xlnm.Print_Area" localSheetId="2">'雙人間 Share Room'!$A$1:$I$27</definedName>
    <definedName name="_xlnm.Print_Area" localSheetId="0">'套房 Suite'!$A$1:$I$20</definedName>
    <definedName name="Recover">[1]Macro1!$A$25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B23" i="10" l="1"/>
  <c r="J20" i="10"/>
  <c r="J19" i="10"/>
  <c r="J18" i="10"/>
  <c r="J17" i="10"/>
  <c r="J16" i="10"/>
  <c r="J15" i="10"/>
  <c r="G20" i="10"/>
  <c r="G19" i="10"/>
  <c r="G18" i="10"/>
  <c r="G17" i="10"/>
  <c r="G16" i="10"/>
  <c r="G15" i="10"/>
  <c r="J14" i="7"/>
  <c r="J13" i="7"/>
  <c r="J12" i="7"/>
  <c r="J11" i="7"/>
  <c r="B17" i="7" s="1"/>
  <c r="J10" i="7"/>
  <c r="J9" i="7"/>
  <c r="J14" i="11"/>
  <c r="J13" i="11"/>
  <c r="J12" i="11"/>
  <c r="J11" i="11"/>
  <c r="J10" i="11"/>
  <c r="J9" i="11"/>
  <c r="B17" i="11"/>
  <c r="G13" i="7"/>
  <c r="G12" i="7"/>
  <c r="G11" i="7"/>
  <c r="G10" i="7"/>
  <c r="G9" i="7"/>
  <c r="G16" i="11"/>
  <c r="G14" i="11"/>
  <c r="G13" i="11"/>
  <c r="G12" i="11"/>
  <c r="G11" i="11"/>
  <c r="G10" i="11"/>
  <c r="G9" i="11"/>
  <c r="F15" i="10" l="1"/>
  <c r="F16" i="10"/>
  <c r="F17" i="10"/>
  <c r="F18" i="10"/>
  <c r="F19" i="10"/>
  <c r="F20" i="10"/>
  <c r="F21" i="10"/>
  <c r="G21" i="10" s="1"/>
  <c r="J21" i="10" s="1"/>
  <c r="F22" i="10"/>
  <c r="G22" i="10" s="1"/>
  <c r="J22" i="10" s="1"/>
  <c r="E16" i="7"/>
  <c r="G16" i="7" s="1"/>
  <c r="J16" i="7" s="1"/>
  <c r="E15" i="7"/>
  <c r="G15" i="7" s="1"/>
  <c r="J15" i="7" s="1"/>
  <c r="E9" i="7"/>
  <c r="E10" i="7"/>
  <c r="E11" i="7"/>
  <c r="E12" i="7"/>
  <c r="I12" i="7"/>
  <c r="E13" i="7"/>
  <c r="I13" i="7"/>
  <c r="E14" i="7"/>
  <c r="G14" i="7" s="1"/>
  <c r="E15" i="11"/>
  <c r="G15" i="11" s="1"/>
  <c r="J15" i="11" s="1"/>
  <c r="E16" i="11"/>
  <c r="E21" i="10"/>
  <c r="E22" i="10"/>
  <c r="E9" i="11"/>
  <c r="E10" i="11"/>
  <c r="E11" i="11"/>
  <c r="E12" i="11"/>
  <c r="E13" i="11"/>
  <c r="E14" i="11"/>
  <c r="I14" i="11"/>
  <c r="E15" i="10"/>
  <c r="E16" i="10"/>
  <c r="E17" i="10"/>
  <c r="E18" i="10"/>
  <c r="E19" i="10"/>
  <c r="E20" i="10"/>
  <c r="I10" i="7" l="1"/>
  <c r="I15" i="7"/>
  <c r="I14" i="7"/>
  <c r="I16" i="7"/>
  <c r="I11" i="7"/>
  <c r="I15" i="10"/>
  <c r="I18" i="10"/>
  <c r="I16" i="10"/>
  <c r="I17" i="10"/>
  <c r="I20" i="10"/>
  <c r="I22" i="10"/>
  <c r="I21" i="10"/>
  <c r="I19" i="10"/>
  <c r="J16" i="11"/>
  <c r="I11" i="11"/>
  <c r="I16" i="11"/>
  <c r="I9" i="11"/>
  <c r="I12" i="11"/>
  <c r="I13" i="11"/>
  <c r="I10" i="11"/>
  <c r="I15" i="11"/>
  <c r="I9" i="7" l="1"/>
  <c r="I17" i="7" s="1"/>
  <c r="I23" i="10"/>
  <c r="I17" i="11"/>
</calcChain>
</file>

<file path=xl/comments1.xml><?xml version="1.0" encoding="utf-8"?>
<comments xmlns="http://schemas.openxmlformats.org/spreadsheetml/2006/main">
  <authors>
    <author>UM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UM:
</t>
        </r>
        <r>
          <rPr>
            <sz val="16"/>
            <color indexed="81"/>
            <rFont val="DengXian"/>
            <family val="3"/>
            <charset val="134"/>
          </rPr>
          <t>按比例計算免費額度</t>
        </r>
      </text>
    </comment>
  </commentList>
</comments>
</file>

<file path=xl/comments2.xml><?xml version="1.0" encoding="utf-8"?>
<comments xmlns="http://schemas.openxmlformats.org/spreadsheetml/2006/main">
  <authors>
    <author>UM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UM:
</t>
        </r>
        <r>
          <rPr>
            <sz val="16"/>
            <color indexed="81"/>
            <rFont val="DengXian"/>
            <family val="3"/>
            <charset val="134"/>
          </rPr>
          <t>按比例計算免費額度</t>
        </r>
      </text>
    </comment>
  </commentList>
</comments>
</file>

<file path=xl/comments3.xml><?xml version="1.0" encoding="utf-8"?>
<comments xmlns="http://schemas.openxmlformats.org/spreadsheetml/2006/main">
  <authors>
    <author>UM</author>
  </authors>
  <commentList>
    <comment ref="H22" authorId="0" shapeId="0">
      <text>
        <r>
          <rPr>
            <b/>
            <sz val="9"/>
            <color indexed="81"/>
            <rFont val="Tahoma"/>
            <family val="2"/>
          </rPr>
          <t xml:space="preserve">UM:
</t>
        </r>
        <r>
          <rPr>
            <sz val="16"/>
            <color indexed="81"/>
            <rFont val="DengXian"/>
            <family val="3"/>
            <charset val="134"/>
          </rPr>
          <t>按比例計算免費額度</t>
        </r>
      </text>
    </comment>
  </commentList>
</comments>
</file>

<file path=xl/sharedStrings.xml><?xml version="1.0" encoding="utf-8"?>
<sst xmlns="http://schemas.openxmlformats.org/spreadsheetml/2006/main" count="82" uniqueCount="53">
  <si>
    <r>
      <rPr>
        <b/>
        <sz val="11"/>
        <color theme="1"/>
        <rFont val="宋体"/>
        <charset val="136"/>
      </rPr>
      <t xml:space="preserve">請於下方黃色空格內，填上房間各月的讀數以及你的入住及退宿當天的電讀數。
</t>
    </r>
    <r>
      <rPr>
        <b/>
        <sz val="11"/>
        <color theme="1"/>
        <rFont val="Calibri"/>
        <family val="2"/>
      </rPr>
      <t>Please fill in the room readings for each month and the electrical readings for the day of your check-in and check-out in the yellow space below</t>
    </r>
    <r>
      <rPr>
        <b/>
        <sz val="11"/>
        <color theme="1"/>
        <rFont val="宋体"/>
        <charset val="136"/>
      </rPr>
      <t>。</t>
    </r>
    <phoneticPr fontId="4" type="noConversion"/>
  </si>
  <si>
    <r>
      <rPr>
        <sz val="12"/>
        <color theme="1"/>
        <rFont val="宋体"/>
        <charset val="136"/>
      </rPr>
      <t>電費單價</t>
    </r>
    <r>
      <rPr>
        <sz val="12"/>
        <color theme="1"/>
        <rFont val="Calibri"/>
        <family val="2"/>
      </rPr>
      <t>(</t>
    </r>
    <r>
      <rPr>
        <sz val="12"/>
        <color theme="1"/>
        <rFont val="宋体"/>
        <charset val="136"/>
      </rPr>
      <t>每度收費</t>
    </r>
    <r>
      <rPr>
        <sz val="12"/>
        <color theme="1"/>
        <rFont val="Calibri"/>
        <family val="2"/>
      </rPr>
      <t>):
Electricity unit rate</t>
    </r>
    <phoneticPr fontId="4" type="noConversion"/>
  </si>
  <si>
    <r>
      <rPr>
        <sz val="12"/>
        <color theme="1"/>
        <rFont val="宋体"/>
        <charset val="136"/>
      </rPr>
      <t>電費每月免費額度</t>
    </r>
    <r>
      <rPr>
        <sz val="12"/>
        <color theme="1"/>
        <rFont val="Calibri"/>
        <family val="2"/>
      </rPr>
      <t>:
Elect.monthly quota:</t>
    </r>
  </si>
  <si>
    <r>
      <t>(A)</t>
    </r>
    <r>
      <rPr>
        <sz val="12"/>
        <color theme="1"/>
        <rFont val="宋体"/>
        <charset val="136"/>
      </rPr>
      <t xml:space="preserve">起始讀數
</t>
    </r>
    <r>
      <rPr>
        <sz val="12"/>
        <color theme="1"/>
        <rFont val="Calibri"/>
        <family val="2"/>
      </rPr>
      <t xml:space="preserve">Reading (in) </t>
    </r>
    <phoneticPr fontId="4" type="noConversion"/>
  </si>
  <si>
    <r>
      <t>(B)</t>
    </r>
    <r>
      <rPr>
        <sz val="12"/>
        <color theme="1"/>
        <rFont val="宋体"/>
        <charset val="136"/>
      </rPr>
      <t xml:space="preserve">結束讀數
</t>
    </r>
    <r>
      <rPr>
        <sz val="12"/>
        <color theme="1"/>
        <rFont val="Calibri"/>
        <family val="2"/>
      </rPr>
      <t>Reading (out)</t>
    </r>
    <phoneticPr fontId="4" type="noConversion"/>
  </si>
  <si>
    <r>
      <t>(C)</t>
    </r>
    <r>
      <rPr>
        <sz val="12"/>
        <color theme="1"/>
        <rFont val="宋体"/>
        <charset val="136"/>
      </rPr>
      <t xml:space="preserve">房間用量
</t>
    </r>
    <r>
      <rPr>
        <sz val="12"/>
        <color theme="1"/>
        <rFont val="Calibri"/>
        <family val="2"/>
      </rPr>
      <t>Room Usage
(C)=(B)-(A)</t>
    </r>
    <phoneticPr fontId="4" type="noConversion"/>
  </si>
  <si>
    <r>
      <rPr>
        <sz val="11"/>
        <color theme="1"/>
        <rFont val="宋体"/>
        <charset val="136"/>
      </rPr>
      <t xml:space="preserve">免費額度
</t>
    </r>
    <r>
      <rPr>
        <sz val="11"/>
        <color theme="1"/>
        <rFont val="Calibri"/>
        <family val="2"/>
      </rPr>
      <t>Free unit</t>
    </r>
  </si>
  <si>
    <r>
      <rPr>
        <sz val="11"/>
        <color theme="1"/>
        <rFont val="宋体"/>
        <charset val="136"/>
      </rPr>
      <t>一月</t>
    </r>
    <r>
      <rPr>
        <sz val="11"/>
        <color theme="1"/>
        <rFont val="Calibri"/>
        <family val="2"/>
      </rPr>
      <t xml:space="preserve"> Jan</t>
    </r>
  </si>
  <si>
    <r>
      <rPr>
        <sz val="11"/>
        <color theme="1"/>
        <rFont val="宋体"/>
        <charset val="136"/>
      </rPr>
      <t>二月</t>
    </r>
    <r>
      <rPr>
        <sz val="11"/>
        <color theme="1"/>
        <rFont val="Calibri"/>
        <family val="2"/>
      </rPr>
      <t xml:space="preserve"> Feb</t>
    </r>
  </si>
  <si>
    <r>
      <rPr>
        <sz val="11"/>
        <color theme="1"/>
        <rFont val="宋体"/>
        <charset val="136"/>
      </rPr>
      <t>三月</t>
    </r>
    <r>
      <rPr>
        <sz val="11"/>
        <color theme="1"/>
        <rFont val="Calibri"/>
        <family val="2"/>
      </rPr>
      <t xml:space="preserve"> Mar</t>
    </r>
  </si>
  <si>
    <r>
      <rPr>
        <sz val="11"/>
        <color theme="1"/>
        <rFont val="宋体"/>
        <charset val="136"/>
      </rPr>
      <t>四月</t>
    </r>
    <r>
      <rPr>
        <sz val="11"/>
        <color theme="1"/>
        <rFont val="Calibri"/>
        <family val="2"/>
      </rPr>
      <t xml:space="preserve"> Apr</t>
    </r>
  </si>
  <si>
    <r>
      <rPr>
        <sz val="11"/>
        <color theme="1"/>
        <rFont val="宋体"/>
        <charset val="136"/>
      </rPr>
      <t>五月</t>
    </r>
    <r>
      <rPr>
        <sz val="11"/>
        <color theme="1"/>
        <rFont val="Calibri"/>
        <family val="2"/>
      </rPr>
      <t xml:space="preserve"> May</t>
    </r>
  </si>
  <si>
    <r>
      <rPr>
        <sz val="11"/>
        <color theme="1"/>
        <rFont val="宋体"/>
        <charset val="136"/>
      </rPr>
      <t>六月</t>
    </r>
    <r>
      <rPr>
        <sz val="11"/>
        <color theme="1"/>
        <rFont val="Calibri"/>
        <family val="2"/>
      </rPr>
      <t xml:space="preserve"> Jun</t>
    </r>
    <phoneticPr fontId="4" type="noConversion"/>
  </si>
  <si>
    <r>
      <rPr>
        <sz val="11"/>
        <color theme="1"/>
        <rFont val="宋体"/>
        <charset val="136"/>
      </rPr>
      <t>七月</t>
    </r>
    <r>
      <rPr>
        <sz val="11"/>
        <color theme="1"/>
        <rFont val="Calibri"/>
        <family val="2"/>
      </rPr>
      <t xml:space="preserve"> Jul</t>
    </r>
    <r>
      <rPr>
        <sz val="11"/>
        <color rgb="FFFF0000"/>
        <rFont val="Calibri"/>
        <family val="2"/>
      </rPr>
      <t>(</t>
    </r>
    <r>
      <rPr>
        <sz val="11"/>
        <color rgb="FFFF0000"/>
        <rFont val="宋体"/>
        <charset val="136"/>
      </rPr>
      <t>整月</t>
    </r>
    <r>
      <rPr>
        <sz val="11"/>
        <color rgb="FFFF0000"/>
        <rFont val="Calibri"/>
        <family val="2"/>
      </rPr>
      <t>)</t>
    </r>
    <phoneticPr fontId="4" type="noConversion"/>
  </si>
  <si>
    <r>
      <rPr>
        <sz val="11"/>
        <color theme="1"/>
        <rFont val="宋体"/>
        <charset val="136"/>
      </rPr>
      <t>七月</t>
    </r>
    <r>
      <rPr>
        <sz val="11"/>
        <color theme="1"/>
        <rFont val="Calibri"/>
        <family val="2"/>
      </rPr>
      <t xml:space="preserve"> Jul</t>
    </r>
    <r>
      <rPr>
        <sz val="11"/>
        <color rgb="FFFF0000"/>
        <rFont val="Calibri"/>
        <family val="2"/>
      </rPr>
      <t>(</t>
    </r>
    <r>
      <rPr>
        <sz val="11"/>
        <color rgb="FFFF0000"/>
        <rFont val="宋体"/>
        <charset val="136"/>
      </rPr>
      <t>適用於</t>
    </r>
    <r>
      <rPr>
        <sz val="11"/>
        <color rgb="FFFF0000"/>
        <rFont val="Calibri"/>
        <family val="2"/>
      </rPr>
      <t>7</t>
    </r>
    <r>
      <rPr>
        <sz val="11"/>
        <color rgb="FFFF0000"/>
        <rFont val="宋体"/>
        <charset val="136"/>
      </rPr>
      <t>月</t>
    </r>
    <r>
      <rPr>
        <sz val="11"/>
        <color rgb="FFFF0000"/>
        <rFont val="Calibri"/>
        <family val="2"/>
      </rPr>
      <t>24</t>
    </r>
    <r>
      <rPr>
        <sz val="11"/>
        <color rgb="FFFF0000"/>
        <rFont val="宋体"/>
        <charset val="136"/>
      </rPr>
      <t>日或之前退宿</t>
    </r>
    <r>
      <rPr>
        <sz val="11"/>
        <color rgb="FFFF0000"/>
        <rFont val="Calibri"/>
        <family val="2"/>
      </rPr>
      <t>)</t>
    </r>
    <phoneticPr fontId="4" type="noConversion"/>
  </si>
  <si>
    <r>
      <rPr>
        <sz val="12"/>
        <color theme="1"/>
        <rFont val="宋体"/>
        <charset val="136"/>
      </rPr>
      <t>備註：</t>
    </r>
    <phoneticPr fontId="4" type="noConversion"/>
  </si>
  <si>
    <r>
      <t xml:space="preserve">1) </t>
    </r>
    <r>
      <rPr>
        <sz val="12"/>
        <color theme="1"/>
        <rFont val="宋体"/>
        <charset val="136"/>
      </rPr>
      <t>計算結果僅供參考。</t>
    </r>
    <r>
      <rPr>
        <sz val="12"/>
        <color theme="1"/>
        <rFont val="Calibri"/>
        <family val="2"/>
      </rPr>
      <t>The result of the above calculation is for reference only.</t>
    </r>
    <phoneticPr fontId="4" type="noConversion"/>
  </si>
  <si>
    <r>
      <t xml:space="preserve">2) </t>
    </r>
    <r>
      <rPr>
        <sz val="12"/>
        <color theme="1"/>
        <rFont val="宋体"/>
        <charset val="136"/>
      </rPr>
      <t>每月不足一元的部分，作一元計。</t>
    </r>
    <r>
      <rPr>
        <sz val="12"/>
        <color theme="1"/>
        <rFont val="Calibri"/>
        <family val="2"/>
      </rPr>
      <t>The charge amount will be rounded up to the nearest pataca.</t>
    </r>
    <phoneticPr fontId="4" type="noConversion"/>
  </si>
  <si>
    <r>
      <t>(A)</t>
    </r>
    <r>
      <rPr>
        <sz val="11"/>
        <color theme="1"/>
        <rFont val="宋体"/>
        <charset val="136"/>
      </rPr>
      <t xml:space="preserve">起始讀數
</t>
    </r>
    <r>
      <rPr>
        <sz val="11"/>
        <color theme="1"/>
        <rFont val="Calibri"/>
        <family val="2"/>
      </rPr>
      <t xml:space="preserve">Reading (in) </t>
    </r>
    <phoneticPr fontId="4" type="noConversion"/>
  </si>
  <si>
    <r>
      <t>(B)</t>
    </r>
    <r>
      <rPr>
        <sz val="11"/>
        <color theme="1"/>
        <rFont val="宋体"/>
        <charset val="136"/>
      </rPr>
      <t xml:space="preserve">結束讀數
</t>
    </r>
    <r>
      <rPr>
        <sz val="11"/>
        <color theme="1"/>
        <rFont val="Calibri"/>
        <family val="2"/>
      </rPr>
      <t>Reading (out)</t>
    </r>
    <phoneticPr fontId="4" type="noConversion"/>
  </si>
  <si>
    <r>
      <t>(C)</t>
    </r>
    <r>
      <rPr>
        <sz val="11"/>
        <color theme="1"/>
        <rFont val="宋体"/>
        <charset val="136"/>
      </rPr>
      <t xml:space="preserve">房間用量
</t>
    </r>
    <r>
      <rPr>
        <sz val="11"/>
        <color theme="1"/>
        <rFont val="Calibri"/>
        <family val="2"/>
      </rPr>
      <t>Room Usage
(C)=(B)-(A)</t>
    </r>
    <phoneticPr fontId="4" type="noConversion"/>
  </si>
  <si>
    <r>
      <t>(D)</t>
    </r>
    <r>
      <rPr>
        <sz val="11"/>
        <color theme="1"/>
        <rFont val="宋体"/>
        <charset val="136"/>
      </rPr>
      <t>當月費用</t>
    </r>
    <r>
      <rPr>
        <sz val="11"/>
        <color theme="1"/>
        <rFont val="Calibri"/>
        <family val="2"/>
      </rPr>
      <t>(</t>
    </r>
    <r>
      <rPr>
        <sz val="11"/>
        <color theme="1"/>
        <rFont val="宋体"/>
        <charset val="136"/>
      </rPr>
      <t>澳門元</t>
    </r>
    <r>
      <rPr>
        <sz val="11"/>
        <color theme="1"/>
        <rFont val="Calibri"/>
        <family val="2"/>
      </rPr>
      <t>)
Charge of the month(MOP)
(D)=(C)x</t>
    </r>
    <r>
      <rPr>
        <sz val="11"/>
        <color theme="1"/>
        <rFont val="宋体"/>
        <charset val="136"/>
      </rPr>
      <t>每度收費</t>
    </r>
    <phoneticPr fontId="4" type="noConversion"/>
  </si>
  <si>
    <r>
      <t>(E)</t>
    </r>
    <r>
      <rPr>
        <sz val="11"/>
        <color theme="1"/>
        <rFont val="宋体"/>
        <charset val="136"/>
      </rPr>
      <t xml:space="preserve">免費額度
</t>
    </r>
    <r>
      <rPr>
        <sz val="11"/>
        <color theme="1"/>
        <rFont val="Calibri"/>
        <family val="2"/>
      </rPr>
      <t>Free quota</t>
    </r>
    <phoneticPr fontId="4" type="noConversion"/>
  </si>
  <si>
    <r>
      <t>(F)</t>
    </r>
    <r>
      <rPr>
        <sz val="11"/>
        <color theme="1"/>
        <rFont val="宋体"/>
        <charset val="136"/>
      </rPr>
      <t xml:space="preserve">當月應付費用
</t>
    </r>
    <r>
      <rPr>
        <sz val="11"/>
        <color theme="1"/>
        <rFont val="Calibri"/>
        <family val="2"/>
      </rPr>
      <t>(</t>
    </r>
    <r>
      <rPr>
        <sz val="11"/>
        <color theme="1"/>
        <rFont val="宋体"/>
        <charset val="136"/>
      </rPr>
      <t>澳門元</t>
    </r>
    <r>
      <rPr>
        <sz val="11"/>
        <color theme="1"/>
        <rFont val="Calibri"/>
        <family val="2"/>
      </rPr>
      <t>)
Payable of the month(MOP)
(F)=(D)-(E)</t>
    </r>
    <phoneticPr fontId="4" type="noConversion"/>
  </si>
  <si>
    <r>
      <rPr>
        <sz val="11"/>
        <color theme="1"/>
        <rFont val="宋体"/>
        <charset val="136"/>
      </rPr>
      <t>備註：</t>
    </r>
    <phoneticPr fontId="4" type="noConversion"/>
  </si>
  <si>
    <r>
      <t xml:space="preserve">1) </t>
    </r>
    <r>
      <rPr>
        <sz val="11"/>
        <color theme="1"/>
        <rFont val="宋体"/>
        <charset val="136"/>
      </rPr>
      <t>計算結果僅供參考。</t>
    </r>
    <r>
      <rPr>
        <sz val="11"/>
        <color theme="1"/>
        <rFont val="Calibri"/>
        <family val="2"/>
      </rPr>
      <t>The result of the above calculation is for reference only.</t>
    </r>
    <phoneticPr fontId="4" type="noConversion"/>
  </si>
  <si>
    <r>
      <t xml:space="preserve">2) </t>
    </r>
    <r>
      <rPr>
        <sz val="11"/>
        <color theme="1"/>
        <rFont val="宋体"/>
        <charset val="136"/>
      </rPr>
      <t>每月不足一元的部分，作一元計。</t>
    </r>
    <r>
      <rPr>
        <sz val="11"/>
        <color theme="1"/>
        <rFont val="Calibri"/>
        <family val="2"/>
      </rPr>
      <t>The charge amount will be rounded up to the nearest pataca.</t>
    </r>
    <phoneticPr fontId="4" type="noConversion"/>
  </si>
  <si>
    <r>
      <t>(</t>
    </r>
    <r>
      <rPr>
        <sz val="11"/>
        <color theme="1"/>
        <rFont val="宋体"/>
        <charset val="136"/>
      </rPr>
      <t>自</t>
    </r>
    <r>
      <rPr>
        <sz val="11"/>
        <color theme="1"/>
        <rFont val="Calibri"/>
        <family val="2"/>
      </rPr>
      <t>2023</t>
    </r>
    <r>
      <rPr>
        <sz val="11"/>
        <color theme="1"/>
        <rFont val="宋体"/>
        <charset val="136"/>
      </rPr>
      <t>年</t>
    </r>
    <r>
      <rPr>
        <sz val="11"/>
        <color theme="1"/>
        <rFont val="Calibri"/>
        <family val="2"/>
      </rPr>
      <t>6</t>
    </r>
    <r>
      <rPr>
        <sz val="11"/>
        <color theme="1"/>
        <rFont val="宋体"/>
        <charset val="136"/>
      </rPr>
      <t>月</t>
    </r>
    <r>
      <rPr>
        <sz val="11"/>
        <color theme="1"/>
        <rFont val="Calibri"/>
        <family val="2"/>
      </rPr>
      <t>1</t>
    </r>
    <r>
      <rPr>
        <sz val="11"/>
        <color theme="1"/>
        <rFont val="宋体"/>
        <charset val="136"/>
      </rPr>
      <t>日生效</t>
    </r>
    <r>
      <rPr>
        <sz val="11"/>
        <color theme="1"/>
        <rFont val="Calibri"/>
        <family val="2"/>
      </rPr>
      <t xml:space="preserve">  effective from 1 Jun 2023)</t>
    </r>
    <phoneticPr fontId="4" type="noConversion"/>
  </si>
  <si>
    <r>
      <rPr>
        <sz val="11"/>
        <color theme="1"/>
        <rFont val="宋体"/>
        <charset val="136"/>
      </rPr>
      <t>電費單價</t>
    </r>
    <r>
      <rPr>
        <sz val="11"/>
        <color theme="1"/>
        <rFont val="Calibri"/>
        <family val="2"/>
      </rPr>
      <t>(</t>
    </r>
    <r>
      <rPr>
        <sz val="11"/>
        <color theme="1"/>
        <rFont val="宋体"/>
        <charset val="136"/>
      </rPr>
      <t>每度收費</t>
    </r>
    <r>
      <rPr>
        <sz val="11"/>
        <color theme="1"/>
        <rFont val="Calibri"/>
        <family val="2"/>
      </rPr>
      <t>):
Electricity unit rate</t>
    </r>
    <phoneticPr fontId="4" type="noConversion"/>
  </si>
  <si>
    <r>
      <rPr>
        <sz val="11"/>
        <color theme="1"/>
        <rFont val="宋体"/>
        <charset val="136"/>
      </rPr>
      <t>電費每月免費額度</t>
    </r>
    <r>
      <rPr>
        <sz val="11"/>
        <color theme="1"/>
        <rFont val="Calibri"/>
        <family val="2"/>
      </rPr>
      <t>:
Elect.monthly quota:</t>
    </r>
  </si>
  <si>
    <r>
      <rPr>
        <sz val="12"/>
        <color theme="1"/>
        <rFont val="宋体"/>
        <charset val="136"/>
      </rPr>
      <t xml:space="preserve">起始讀數
</t>
    </r>
    <r>
      <rPr>
        <sz val="12"/>
        <color theme="1"/>
        <rFont val="Calibri"/>
        <family val="2"/>
      </rPr>
      <t xml:space="preserve">Reading (in) </t>
    </r>
    <phoneticPr fontId="4" type="noConversion"/>
  </si>
  <si>
    <r>
      <rPr>
        <sz val="12"/>
        <color theme="1"/>
        <rFont val="宋体"/>
        <charset val="136"/>
      </rPr>
      <t xml:space="preserve">結束讀數
</t>
    </r>
    <r>
      <rPr>
        <sz val="12"/>
        <color theme="1"/>
        <rFont val="Calibri"/>
        <family val="2"/>
      </rPr>
      <t>Reading (out)</t>
    </r>
    <phoneticPr fontId="4" type="noConversion"/>
  </si>
  <si>
    <r>
      <rPr>
        <sz val="12"/>
        <color theme="1"/>
        <rFont val="宋体"/>
        <charset val="136"/>
      </rPr>
      <t>一月</t>
    </r>
    <r>
      <rPr>
        <sz val="12"/>
        <color theme="1"/>
        <rFont val="Calibri"/>
        <family val="2"/>
      </rPr>
      <t xml:space="preserve"> Jan</t>
    </r>
  </si>
  <si>
    <r>
      <rPr>
        <sz val="12"/>
        <color theme="1"/>
        <rFont val="宋体"/>
        <charset val="136"/>
      </rPr>
      <t>二月</t>
    </r>
    <r>
      <rPr>
        <sz val="12"/>
        <color theme="1"/>
        <rFont val="Calibri"/>
        <family val="2"/>
      </rPr>
      <t xml:space="preserve"> Feb</t>
    </r>
  </si>
  <si>
    <r>
      <rPr>
        <sz val="12"/>
        <color theme="1"/>
        <rFont val="宋体"/>
        <charset val="136"/>
      </rPr>
      <t>三月</t>
    </r>
    <r>
      <rPr>
        <sz val="12"/>
        <color theme="1"/>
        <rFont val="Calibri"/>
        <family val="2"/>
      </rPr>
      <t xml:space="preserve"> Mar</t>
    </r>
  </si>
  <si>
    <r>
      <rPr>
        <sz val="12"/>
        <color theme="1"/>
        <rFont val="宋体"/>
        <charset val="136"/>
      </rPr>
      <t>四月</t>
    </r>
    <r>
      <rPr>
        <sz val="12"/>
        <color theme="1"/>
        <rFont val="Calibri"/>
        <family val="2"/>
      </rPr>
      <t xml:space="preserve"> Apr</t>
    </r>
  </si>
  <si>
    <r>
      <rPr>
        <sz val="12"/>
        <color theme="1"/>
        <rFont val="宋体"/>
        <charset val="136"/>
      </rPr>
      <t>五月</t>
    </r>
    <r>
      <rPr>
        <sz val="12"/>
        <color theme="1"/>
        <rFont val="Calibri"/>
        <family val="2"/>
      </rPr>
      <t xml:space="preserve"> May</t>
    </r>
  </si>
  <si>
    <r>
      <rPr>
        <sz val="12"/>
        <color theme="1"/>
        <rFont val="宋体"/>
        <charset val="136"/>
      </rPr>
      <t>六月</t>
    </r>
    <r>
      <rPr>
        <sz val="12"/>
        <color theme="1"/>
        <rFont val="Calibri"/>
        <family val="2"/>
      </rPr>
      <t xml:space="preserve"> Jun</t>
    </r>
  </si>
  <si>
    <r>
      <rPr>
        <sz val="12"/>
        <color theme="1"/>
        <rFont val="宋体"/>
        <charset val="136"/>
      </rPr>
      <t>七月</t>
    </r>
    <r>
      <rPr>
        <sz val="12"/>
        <color theme="1"/>
        <rFont val="Calibri"/>
        <family val="2"/>
      </rPr>
      <t xml:space="preserve"> Jul</t>
    </r>
    <r>
      <rPr>
        <sz val="12"/>
        <color rgb="FFFF0000"/>
        <rFont val="Calibri"/>
        <family val="2"/>
      </rPr>
      <t>(</t>
    </r>
    <r>
      <rPr>
        <sz val="12"/>
        <color rgb="FFFF0000"/>
        <rFont val="宋体"/>
        <charset val="136"/>
      </rPr>
      <t>整月</t>
    </r>
    <r>
      <rPr>
        <sz val="12"/>
        <color rgb="FFFF0000"/>
        <rFont val="Calibri"/>
        <family val="2"/>
      </rPr>
      <t>)</t>
    </r>
    <phoneticPr fontId="4" type="noConversion"/>
  </si>
  <si>
    <r>
      <rPr>
        <sz val="12"/>
        <color theme="1"/>
        <rFont val="宋体"/>
        <charset val="136"/>
      </rPr>
      <t>七月</t>
    </r>
    <r>
      <rPr>
        <sz val="12"/>
        <color theme="1"/>
        <rFont val="Calibri"/>
        <family val="2"/>
      </rPr>
      <t xml:space="preserve"> Jul</t>
    </r>
    <r>
      <rPr>
        <sz val="12"/>
        <color rgb="FFFF0000"/>
        <rFont val="Calibri"/>
        <family val="2"/>
      </rPr>
      <t>(</t>
    </r>
    <r>
      <rPr>
        <sz val="12"/>
        <color rgb="FFFF0000"/>
        <rFont val="宋体"/>
        <charset val="136"/>
      </rPr>
      <t>適用於</t>
    </r>
    <r>
      <rPr>
        <sz val="12"/>
        <color rgb="FFFF0000"/>
        <rFont val="Calibri"/>
        <family val="2"/>
      </rPr>
      <t>7</t>
    </r>
    <r>
      <rPr>
        <sz val="12"/>
        <color rgb="FFFF0000"/>
        <rFont val="宋体"/>
        <charset val="136"/>
      </rPr>
      <t>月</t>
    </r>
    <r>
      <rPr>
        <sz val="12"/>
        <color rgb="FFFF0000"/>
        <rFont val="Calibri"/>
        <family val="2"/>
      </rPr>
      <t>24</t>
    </r>
    <r>
      <rPr>
        <sz val="12"/>
        <color rgb="FFFF0000"/>
        <rFont val="宋体"/>
        <charset val="136"/>
      </rPr>
      <t>日或之前退宿</t>
    </r>
    <r>
      <rPr>
        <sz val="12"/>
        <color rgb="FFFF0000"/>
        <rFont val="Calibri"/>
        <family val="2"/>
      </rPr>
      <t>)</t>
    </r>
    <phoneticPr fontId="4" type="noConversion"/>
  </si>
  <si>
    <r>
      <t>(D)</t>
    </r>
    <r>
      <rPr>
        <sz val="12"/>
        <color theme="1"/>
        <rFont val="宋体"/>
        <charset val="136"/>
      </rPr>
      <t xml:space="preserve">當月個人使用量
</t>
    </r>
    <r>
      <rPr>
        <sz val="12"/>
        <color theme="1"/>
        <rFont val="Calibri"/>
        <family val="2"/>
      </rPr>
      <t xml:space="preserve">Personal Usage
(D)= (C)- Roommate's share </t>
    </r>
    <phoneticPr fontId="4" type="noConversion"/>
  </si>
  <si>
    <r>
      <t>(E)</t>
    </r>
    <r>
      <rPr>
        <sz val="12"/>
        <color theme="1"/>
        <rFont val="宋体"/>
        <charset val="136"/>
      </rPr>
      <t>當月費用</t>
    </r>
    <r>
      <rPr>
        <sz val="12"/>
        <color theme="1"/>
        <rFont val="Calibri"/>
        <family val="2"/>
      </rPr>
      <t>(</t>
    </r>
    <r>
      <rPr>
        <sz val="12"/>
        <color theme="1"/>
        <rFont val="宋体"/>
        <charset val="136"/>
      </rPr>
      <t>澳門元</t>
    </r>
    <r>
      <rPr>
        <sz val="12"/>
        <color theme="1"/>
        <rFont val="Calibri"/>
        <family val="2"/>
      </rPr>
      <t>)
Charge of the month(MOP)
(E)=(D)x</t>
    </r>
    <r>
      <rPr>
        <sz val="12"/>
        <color theme="1"/>
        <rFont val="宋体"/>
        <charset val="136"/>
      </rPr>
      <t>每度收費</t>
    </r>
    <phoneticPr fontId="4" type="noConversion"/>
  </si>
  <si>
    <r>
      <t>(F)</t>
    </r>
    <r>
      <rPr>
        <sz val="12"/>
        <color theme="1"/>
        <rFont val="宋体"/>
        <charset val="136"/>
      </rPr>
      <t>免費額度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宋体"/>
        <charset val="136"/>
      </rPr>
      <t>澳門元</t>
    </r>
    <r>
      <rPr>
        <sz val="12"/>
        <color theme="1"/>
        <rFont val="Calibri"/>
        <family val="2"/>
      </rPr>
      <t>)
Free quota (MOP)</t>
    </r>
    <phoneticPr fontId="4" type="noConversion"/>
  </si>
  <si>
    <r>
      <t>(G)</t>
    </r>
    <r>
      <rPr>
        <sz val="12"/>
        <color theme="1"/>
        <rFont val="宋体"/>
        <charset val="136"/>
      </rPr>
      <t>當月應付費用</t>
    </r>
    <r>
      <rPr>
        <sz val="12"/>
        <color theme="1"/>
        <rFont val="Calibri"/>
        <family val="2"/>
      </rPr>
      <t>(</t>
    </r>
    <r>
      <rPr>
        <sz val="12"/>
        <color theme="1"/>
        <rFont val="宋体"/>
        <charset val="136"/>
      </rPr>
      <t>澳門元</t>
    </r>
    <r>
      <rPr>
        <sz val="12"/>
        <color theme="1"/>
        <rFont val="Calibri"/>
        <family val="2"/>
      </rPr>
      <t>)
Payable of the month(MOP)
(G)=(E)-(F)</t>
    </r>
    <phoneticPr fontId="4" type="noConversion"/>
  </si>
  <si>
    <r>
      <rPr>
        <b/>
        <sz val="12"/>
        <color theme="1"/>
        <rFont val="宋体"/>
        <charset val="136"/>
      </rPr>
      <t>若你入住期間有室友，請於下方藍方空格內輸入室友電讀數</t>
    </r>
    <r>
      <rPr>
        <b/>
        <sz val="12"/>
        <color theme="1"/>
        <rFont val="Calibri"/>
        <family val="2"/>
      </rPr>
      <t>*:
If you have a roommate during your stay, please input your roommate's electrical readings in the blue box below:</t>
    </r>
    <phoneticPr fontId="4" type="noConversion"/>
  </si>
  <si>
    <r>
      <t>(</t>
    </r>
    <r>
      <rPr>
        <sz val="12"/>
        <color theme="1"/>
        <rFont val="宋体"/>
        <charset val="136"/>
      </rPr>
      <t>自</t>
    </r>
    <r>
      <rPr>
        <sz val="12"/>
        <color theme="1"/>
        <rFont val="Calibri"/>
        <family val="2"/>
      </rPr>
      <t>2023</t>
    </r>
    <r>
      <rPr>
        <sz val="12"/>
        <color theme="1"/>
        <rFont val="宋体"/>
        <charset val="136"/>
      </rPr>
      <t>年</t>
    </r>
    <r>
      <rPr>
        <sz val="12"/>
        <color theme="1"/>
        <rFont val="Calibri"/>
        <family val="2"/>
      </rPr>
      <t>6</t>
    </r>
    <r>
      <rPr>
        <sz val="12"/>
        <color theme="1"/>
        <rFont val="宋体"/>
        <charset val="136"/>
      </rPr>
      <t>月</t>
    </r>
    <r>
      <rPr>
        <sz val="12"/>
        <color theme="1"/>
        <rFont val="Calibri"/>
        <family val="2"/>
      </rPr>
      <t>1</t>
    </r>
    <r>
      <rPr>
        <sz val="12"/>
        <color theme="1"/>
        <rFont val="宋体"/>
        <charset val="136"/>
      </rPr>
      <t>日生效</t>
    </r>
    <r>
      <rPr>
        <sz val="12"/>
        <color theme="1"/>
        <rFont val="Calibri"/>
        <family val="2"/>
      </rPr>
      <t xml:space="preserve">  effective from 1 Jun 2023)</t>
    </r>
    <phoneticPr fontId="4" type="noConversion"/>
  </si>
  <si>
    <r>
      <rPr>
        <b/>
        <sz val="12"/>
        <color theme="1"/>
        <rFont val="宋体"/>
        <charset val="136"/>
      </rPr>
      <t xml:space="preserve">請於下方黃色空格內，填上房間各月的讀數以及你的入住及退宿當天的電讀數。
</t>
    </r>
    <r>
      <rPr>
        <b/>
        <sz val="12"/>
        <color theme="1"/>
        <rFont val="Calibri"/>
        <family val="2"/>
      </rPr>
      <t>Please fill in the room readings for each month and the electrical readings for the day of your check-in and check-out in the yellow box below.</t>
    </r>
    <phoneticPr fontId="4" type="noConversion"/>
  </si>
  <si>
    <r>
      <rPr>
        <sz val="12"/>
        <color theme="1"/>
        <rFont val="宋体"/>
        <charset val="136"/>
      </rPr>
      <t xml:space="preserve">免費額度
</t>
    </r>
    <r>
      <rPr>
        <sz val="12"/>
        <color theme="1"/>
        <rFont val="Calibri"/>
        <family val="2"/>
      </rPr>
      <t>Free unit</t>
    </r>
  </si>
  <si>
    <r>
      <rPr>
        <sz val="12"/>
        <color theme="1"/>
        <rFont val="宋体"/>
        <charset val="136"/>
      </rPr>
      <t>六月</t>
    </r>
    <r>
      <rPr>
        <sz val="12"/>
        <color theme="1"/>
        <rFont val="Calibri"/>
        <family val="2"/>
      </rPr>
      <t xml:space="preserve"> Jun</t>
    </r>
    <phoneticPr fontId="4" type="noConversion"/>
  </si>
  <si>
    <r>
      <t>*</t>
    </r>
    <r>
      <rPr>
        <sz val="12"/>
        <color theme="1"/>
        <rFont val="宋体"/>
        <charset val="136"/>
      </rPr>
      <t>若不確認室友的入住及退宿當天的電讀數，可參照房間各月的讀數</t>
    </r>
    <r>
      <rPr>
        <sz val="12"/>
        <color theme="1"/>
        <rFont val="Calibri"/>
        <family val="2"/>
      </rPr>
      <t>If you are not sure about your roommate's electrical readings on the day of check-in and check-out, you can refer to the monthly readings of your room</t>
    </r>
    <phoneticPr fontId="4" type="noConversion"/>
  </si>
  <si>
    <t>2023/2024學年第二學期研究生宿舍電費模擬計算(套房)
PGH Electricity Fee Calculation of 2nd semester of AY2023/2024 (Suite)</t>
  </si>
  <si>
    <t>2023/2024學年第二學期研究生宿舍電費模擬計算(單人間)
PGH Electricity Fee Calculation of 2nd semester of AY2023/2024 (Single Room)</t>
  </si>
  <si>
    <t>2023/2024學年第二學期研究生宿舍電費模擬計算(雙人間)
PGH Electricity Fee Calculation of 2nd semester of AY2023/2024 (Shared Room)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</si>
</sst>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[$$-3C09]#,##0.00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6"/>
      <scheme val="minor"/>
    </font>
    <font>
      <sz val="12"/>
      <color theme="1"/>
      <name val="宋体"/>
      <charset val="136"/>
      <scheme val="minor"/>
    </font>
    <font>
      <sz val="10"/>
      <name val="細明體"/>
      <family val="3"/>
      <charset val="136"/>
    </font>
    <font>
      <sz val="9"/>
      <name val="宋体"/>
      <charset val="136"/>
      <scheme val="minor"/>
    </font>
    <font>
      <b/>
      <sz val="9"/>
      <color indexed="81"/>
      <name val="Tahoma"/>
      <family val="2"/>
    </font>
    <font>
      <sz val="16"/>
      <color indexed="81"/>
      <name val="DengXian"/>
      <family val="3"/>
      <charset val="134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宋体"/>
      <charset val="136"/>
    </font>
    <font>
      <sz val="12"/>
      <color theme="1"/>
      <name val="Calibri"/>
      <family val="2"/>
    </font>
    <font>
      <sz val="12"/>
      <color theme="1"/>
      <name val="宋体"/>
      <charset val="136"/>
    </font>
    <font>
      <sz val="8"/>
      <color theme="1"/>
      <name val="Calibri"/>
      <family val="2"/>
    </font>
    <font>
      <sz val="11"/>
      <color theme="1"/>
      <name val="宋体"/>
      <charset val="136"/>
    </font>
    <font>
      <sz val="11"/>
      <color rgb="FFFF0000"/>
      <name val="Calibri"/>
      <family val="2"/>
    </font>
    <font>
      <sz val="11"/>
      <color rgb="FFFF0000"/>
      <name val="宋体"/>
      <charset val="136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FF0000"/>
      <name val="宋体"/>
      <charset val="136"/>
    </font>
    <font>
      <b/>
      <sz val="12"/>
      <color theme="1"/>
      <name val="宋体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1" fillId="0" borderId="0"/>
  </cellStyleXfs>
  <cellXfs count="69">
    <xf numFmtId="0" fontId="0" fillId="0" borderId="0" xfId="0"/>
    <xf numFmtId="0" fontId="8" fillId="0" borderId="0" xfId="0" applyFont="1"/>
    <xf numFmtId="0" fontId="11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/>
    </xf>
    <xf numFmtId="0" fontId="13" fillId="0" borderId="0" xfId="0" applyFont="1"/>
    <xf numFmtId="0" fontId="11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76" fontId="11" fillId="4" borderId="1" xfId="0" applyNumberFormat="1" applyFont="1" applyFill="1" applyBorder="1" applyAlignment="1" applyProtection="1">
      <alignment horizontal="center" vertical="center"/>
    </xf>
    <xf numFmtId="176" fontId="17" fillId="3" borderId="1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1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 applyProtection="1">
      <alignment horizontal="center" vertical="center"/>
    </xf>
    <xf numFmtId="176" fontId="9" fillId="3" borderId="1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Protection="1">
      <protection hidden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17" fillId="0" borderId="0" xfId="0" applyFont="1" applyFill="1" applyBorder="1" applyAlignment="1" applyProtection="1">
      <alignment vertical="center" wrapText="1"/>
    </xf>
    <xf numFmtId="0" fontId="17" fillId="0" borderId="7" xfId="0" applyFont="1" applyFill="1" applyBorder="1" applyAlignment="1" applyProtection="1">
      <alignment vertical="center" wrapText="1"/>
    </xf>
    <xf numFmtId="0" fontId="11" fillId="5" borderId="3" xfId="0" applyNumberFormat="1" applyFont="1" applyFill="1" applyBorder="1" applyAlignment="1" applyProtection="1">
      <alignment horizontal="center" vertical="center"/>
      <protection locked="0"/>
    </xf>
    <xf numFmtId="176" fontId="11" fillId="0" borderId="3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Protection="1"/>
    <xf numFmtId="0" fontId="11" fillId="0" borderId="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center"/>
    </xf>
    <xf numFmtId="0" fontId="11" fillId="0" borderId="0" xfId="0" applyFont="1" applyProtection="1">
      <protection hidden="1"/>
    </xf>
    <xf numFmtId="0" fontId="17" fillId="0" borderId="0" xfId="0" applyFont="1" applyProtection="1"/>
    <xf numFmtId="0" fontId="11" fillId="0" borderId="0" xfId="0" applyNumberFormat="1" applyFont="1" applyProtection="1"/>
    <xf numFmtId="176" fontId="11" fillId="0" borderId="0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1" fillId="0" borderId="4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Alignment="1" applyProtection="1">
      <alignment horizontal="left" vertical="top" wrapText="1"/>
      <protection hidden="1"/>
    </xf>
    <xf numFmtId="0" fontId="17" fillId="0" borderId="0" xfId="0" applyFont="1" applyAlignment="1">
      <alignment horizontal="left" wrapText="1"/>
    </xf>
    <xf numFmtId="0" fontId="17" fillId="0" borderId="0" xfId="0" applyFont="1" applyAlignment="1" applyProtection="1">
      <alignment horizontal="left" wrapText="1"/>
    </xf>
    <xf numFmtId="0" fontId="17" fillId="0" borderId="0" xfId="0" applyFont="1" applyAlignment="1" applyProtection="1">
      <alignment horizontal="left"/>
    </xf>
  </cellXfs>
  <cellStyles count="6">
    <cellStyle name="Normal 4 2" xfId="4"/>
    <cellStyle name="一般" xfId="0" builtinId="0"/>
    <cellStyle name="一般 3 2" xfId="1"/>
    <cellStyle name="一般 3 3" xfId="2"/>
    <cellStyle name="一般 7" xfId="5"/>
    <cellStyle name="千分位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O\Desktop\20190201\201516%20SI%20Hostel%20full%2020160112%20(sabin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5">
          <cell r="A2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zoomScaleNormal="70" zoomScaleSheetLayoutView="100" workbookViewId="0">
      <selection activeCell="C9" sqref="C9"/>
    </sheetView>
  </sheetViews>
  <sheetFormatPr defaultColWidth="9" defaultRowHeight="15"/>
  <cols>
    <col min="1" max="1" width="9" style="1"/>
    <col min="2" max="2" width="34.875" style="1" customWidth="1"/>
    <col min="3" max="4" width="14.625" style="1" customWidth="1"/>
    <col min="5" max="6" width="22.625" style="1" customWidth="1"/>
    <col min="7" max="9" width="20.875" style="1" customWidth="1"/>
    <col min="10" max="10" width="9" style="1" hidden="1" customWidth="1"/>
    <col min="11" max="16384" width="9" style="1"/>
  </cols>
  <sheetData>
    <row r="1" spans="1:10" ht="45.75" customHeight="1">
      <c r="A1" s="57" t="s">
        <v>50</v>
      </c>
      <c r="B1" s="58"/>
      <c r="C1" s="58"/>
      <c r="D1" s="58"/>
      <c r="E1" s="58"/>
      <c r="F1" s="58"/>
      <c r="G1" s="58"/>
      <c r="H1" s="58"/>
      <c r="I1" s="58"/>
    </row>
    <row r="2" spans="1:10" ht="30.75" customHeight="1">
      <c r="B2" s="61" t="s">
        <v>0</v>
      </c>
      <c r="C2" s="61"/>
      <c r="D2" s="61"/>
      <c r="E2" s="61"/>
      <c r="F2" s="61"/>
      <c r="G2" s="61"/>
      <c r="H2" s="61"/>
      <c r="I2" s="61"/>
    </row>
    <row r="3" spans="1:10" ht="36" customHeight="1">
      <c r="B3" s="2"/>
      <c r="C3" s="3"/>
    </row>
    <row r="4" spans="1:10" ht="36" customHeight="1">
      <c r="B4" s="4" t="s">
        <v>1</v>
      </c>
      <c r="C4" s="5">
        <v>1.27</v>
      </c>
      <c r="D4" s="25" t="s">
        <v>27</v>
      </c>
      <c r="E4" s="6"/>
    </row>
    <row r="5" spans="1:10" ht="36" customHeight="1">
      <c r="B5" s="7" t="s">
        <v>2</v>
      </c>
      <c r="C5" s="8">
        <v>200</v>
      </c>
      <c r="E5" s="6"/>
    </row>
    <row r="6" spans="1:10" ht="36" customHeight="1"/>
    <row r="7" spans="1:10" ht="9.75" customHeight="1"/>
    <row r="8" spans="1:10" ht="75" customHeight="1">
      <c r="B8" s="18"/>
      <c r="C8" s="19" t="s">
        <v>18</v>
      </c>
      <c r="D8" s="19" t="s">
        <v>19</v>
      </c>
      <c r="E8" s="59" t="s">
        <v>20</v>
      </c>
      <c r="F8" s="60"/>
      <c r="G8" s="19" t="s">
        <v>21</v>
      </c>
      <c r="H8" s="19" t="s">
        <v>22</v>
      </c>
      <c r="I8" s="19" t="s">
        <v>23</v>
      </c>
      <c r="J8" s="10" t="s">
        <v>6</v>
      </c>
    </row>
    <row r="9" spans="1:10" ht="17.25" customHeight="1">
      <c r="B9" s="11" t="s">
        <v>7</v>
      </c>
      <c r="C9" s="20"/>
      <c r="D9" s="20"/>
      <c r="E9" s="52">
        <f t="shared" ref="E9:E12" si="0">D9-C9</f>
        <v>0</v>
      </c>
      <c r="F9" s="53"/>
      <c r="G9" s="21">
        <f t="shared" ref="G9:G16" si="1">ROUNDUP(E9*$C$4,0)</f>
        <v>0</v>
      </c>
      <c r="H9" s="22">
        <v>200</v>
      </c>
      <c r="I9" s="21">
        <f t="shared" ref="I9:I13" si="2">IF(H9&gt;=G9,0,G9-H9)</f>
        <v>0</v>
      </c>
      <c r="J9" s="1">
        <f t="shared" ref="J9:J14" si="3">IF(G9&gt;H9,ROUNDDOWN(H9/1.27,1),E9)</f>
        <v>0</v>
      </c>
    </row>
    <row r="10" spans="1:10" ht="17.25" customHeight="1">
      <c r="B10" s="11" t="s">
        <v>8</v>
      </c>
      <c r="C10" s="20"/>
      <c r="D10" s="20"/>
      <c r="E10" s="52">
        <f t="shared" si="0"/>
        <v>0</v>
      </c>
      <c r="F10" s="53"/>
      <c r="G10" s="21">
        <f t="shared" si="1"/>
        <v>0</v>
      </c>
      <c r="H10" s="22">
        <v>200</v>
      </c>
      <c r="I10" s="21">
        <f t="shared" si="2"/>
        <v>0</v>
      </c>
      <c r="J10" s="1">
        <f t="shared" si="3"/>
        <v>0</v>
      </c>
    </row>
    <row r="11" spans="1:10" ht="17.25" customHeight="1">
      <c r="B11" s="11" t="s">
        <v>9</v>
      </c>
      <c r="C11" s="20"/>
      <c r="D11" s="20"/>
      <c r="E11" s="52">
        <f t="shared" si="0"/>
        <v>0</v>
      </c>
      <c r="F11" s="53"/>
      <c r="G11" s="21">
        <f t="shared" si="1"/>
        <v>0</v>
      </c>
      <c r="H11" s="22">
        <v>200</v>
      </c>
      <c r="I11" s="21">
        <f t="shared" si="2"/>
        <v>0</v>
      </c>
      <c r="J11" s="1">
        <f t="shared" si="3"/>
        <v>0</v>
      </c>
    </row>
    <row r="12" spans="1:10" ht="17.25" customHeight="1">
      <c r="B12" s="11" t="s">
        <v>10</v>
      </c>
      <c r="C12" s="20"/>
      <c r="D12" s="20"/>
      <c r="E12" s="52">
        <f t="shared" si="0"/>
        <v>0</v>
      </c>
      <c r="F12" s="53"/>
      <c r="G12" s="21">
        <f t="shared" si="1"/>
        <v>0</v>
      </c>
      <c r="H12" s="22">
        <v>200</v>
      </c>
      <c r="I12" s="21">
        <f t="shared" si="2"/>
        <v>0</v>
      </c>
      <c r="J12" s="1">
        <f t="shared" si="3"/>
        <v>0</v>
      </c>
    </row>
    <row r="13" spans="1:10" ht="17.25" customHeight="1">
      <c r="B13" s="11" t="s">
        <v>11</v>
      </c>
      <c r="C13" s="20"/>
      <c r="D13" s="20"/>
      <c r="E13" s="52">
        <f t="shared" ref="E13" si="4">D13-C13</f>
        <v>0</v>
      </c>
      <c r="F13" s="53"/>
      <c r="G13" s="21">
        <f t="shared" si="1"/>
        <v>0</v>
      </c>
      <c r="H13" s="22">
        <v>200</v>
      </c>
      <c r="I13" s="21">
        <f t="shared" si="2"/>
        <v>0</v>
      </c>
      <c r="J13" s="1">
        <f t="shared" si="3"/>
        <v>0</v>
      </c>
    </row>
    <row r="14" spans="1:10" ht="17.25" customHeight="1">
      <c r="B14" s="11" t="s">
        <v>12</v>
      </c>
      <c r="C14" s="20"/>
      <c r="D14" s="20"/>
      <c r="E14" s="52">
        <f t="shared" ref="E14:E16" si="5">D14-C14</f>
        <v>0</v>
      </c>
      <c r="F14" s="53"/>
      <c r="G14" s="21">
        <f t="shared" si="1"/>
        <v>0</v>
      </c>
      <c r="H14" s="22">
        <v>200</v>
      </c>
      <c r="I14" s="21">
        <f t="shared" ref="I14:I16" si="6">IF(H14&gt;=G14,0,G14-H14)</f>
        <v>0</v>
      </c>
      <c r="J14" s="1">
        <f t="shared" si="3"/>
        <v>0</v>
      </c>
    </row>
    <row r="15" spans="1:10" ht="17.25" customHeight="1">
      <c r="B15" s="11" t="s">
        <v>13</v>
      </c>
      <c r="C15" s="20"/>
      <c r="D15" s="20"/>
      <c r="E15" s="52">
        <f t="shared" ref="E15" si="7">D15-C15</f>
        <v>0</v>
      </c>
      <c r="F15" s="53"/>
      <c r="G15" s="21">
        <f t="shared" si="1"/>
        <v>0</v>
      </c>
      <c r="H15" s="22">
        <v>200</v>
      </c>
      <c r="I15" s="21">
        <f t="shared" ref="I15" si="8">IF(H15&gt;=G15,0,G15-H15)</f>
        <v>0</v>
      </c>
      <c r="J15" s="1">
        <f>IF(G15&gt;H15,ROUNDDOWN(H15/1.27,1),E15)</f>
        <v>0</v>
      </c>
    </row>
    <row r="16" spans="1:10" ht="17.25" customHeight="1">
      <c r="B16" s="11" t="s">
        <v>14</v>
      </c>
      <c r="C16" s="20"/>
      <c r="D16" s="20"/>
      <c r="E16" s="52">
        <f t="shared" si="5"/>
        <v>0</v>
      </c>
      <c r="F16" s="53"/>
      <c r="G16" s="21">
        <f t="shared" si="1"/>
        <v>0</v>
      </c>
      <c r="H16" s="22">
        <v>160</v>
      </c>
      <c r="I16" s="21">
        <f t="shared" si="6"/>
        <v>0</v>
      </c>
      <c r="J16" s="1">
        <f>IF(G16&gt;H16,ROUNDDOWN(H16/1.27,1),E16)</f>
        <v>0</v>
      </c>
    </row>
    <row r="17" spans="2:9" ht="17.25" customHeight="1">
      <c r="B17" s="54" t="str">
        <f>"總應付電量 Total Payable Elect. Unit:"&amp;ROUNDUP(SUM(E9:E16)-SUM(J9:J16),1)&amp;"(JAN to JUL)，總電費 (澳門元) Total Electricity Fee (MOP):"</f>
        <v>總應付電量 Total Payable Elect. Unit:0(JAN to JUL)，總電費 (澳門元) Total Electricity Fee (MOP):</v>
      </c>
      <c r="C17" s="55"/>
      <c r="D17" s="55"/>
      <c r="E17" s="55"/>
      <c r="F17" s="55"/>
      <c r="G17" s="55"/>
      <c r="H17" s="56"/>
      <c r="I17" s="23">
        <f>SUM(I9:I16)</f>
        <v>0</v>
      </c>
    </row>
    <row r="18" spans="2:9" ht="17.25" customHeight="1">
      <c r="B18" s="24" t="s">
        <v>24</v>
      </c>
      <c r="C18" s="16"/>
      <c r="D18" s="16"/>
      <c r="E18" s="16"/>
      <c r="F18" s="16"/>
      <c r="G18" s="16"/>
    </row>
    <row r="19" spans="2:9">
      <c r="B19" s="1" t="s">
        <v>25</v>
      </c>
    </row>
    <row r="20" spans="2:9">
      <c r="B20" s="1" t="s">
        <v>26</v>
      </c>
    </row>
  </sheetData>
  <sheetProtection algorithmName="SHA-512" hashValue="wfdV4uHEVY6NKCH1TU8uB0vwjubjUyOL1GoCGK9+tO7Avtij8roqtLV0iGU6be95Ig/gZEnQf7V100VaZ0eaLw==" saltValue="oRYSyqFGXKavSM9vGK78Aw==" spinCount="100000" sheet="1" selectLockedCells="1"/>
  <mergeCells count="12">
    <mergeCell ref="E12:F12"/>
    <mergeCell ref="B17:H17"/>
    <mergeCell ref="E13:F13"/>
    <mergeCell ref="A1:I1"/>
    <mergeCell ref="E8:F8"/>
    <mergeCell ref="E9:F9"/>
    <mergeCell ref="E10:F10"/>
    <mergeCell ref="E11:F11"/>
    <mergeCell ref="B2:I2"/>
    <mergeCell ref="E14:F14"/>
    <mergeCell ref="E16:F16"/>
    <mergeCell ref="E15:F15"/>
  </mergeCells>
  <phoneticPr fontId="4" type="noConversion"/>
  <pageMargins left="0.511811023622047" right="0.511811023622047" top="0.74803149606299202" bottom="0.74803149606299202" header="0.31496062992126" footer="0.31496062992126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zoomScaleNormal="85" zoomScaleSheetLayoutView="100" workbookViewId="0">
      <selection activeCell="C9" sqref="C9"/>
    </sheetView>
  </sheetViews>
  <sheetFormatPr defaultColWidth="9" defaultRowHeight="15"/>
  <cols>
    <col min="1" max="1" width="9" style="1"/>
    <col min="2" max="2" width="34.875" style="1" customWidth="1"/>
    <col min="3" max="4" width="14.625" style="1" customWidth="1"/>
    <col min="5" max="6" width="22.625" style="1" customWidth="1"/>
    <col min="7" max="9" width="18.625" style="1" customWidth="1"/>
    <col min="10" max="10" width="9" style="1" hidden="1" customWidth="1"/>
    <col min="11" max="16384" width="9" style="1"/>
  </cols>
  <sheetData>
    <row r="1" spans="1:10" ht="45.75" customHeight="1">
      <c r="A1" s="57" t="s">
        <v>51</v>
      </c>
      <c r="B1" s="58"/>
      <c r="C1" s="58"/>
      <c r="D1" s="58"/>
      <c r="E1" s="58"/>
      <c r="F1" s="58"/>
      <c r="G1" s="58"/>
      <c r="H1" s="58"/>
      <c r="I1" s="58"/>
    </row>
    <row r="2" spans="1:10" ht="30.75" customHeight="1">
      <c r="B2" s="61" t="s">
        <v>0</v>
      </c>
      <c r="C2" s="61"/>
      <c r="D2" s="61"/>
      <c r="E2" s="61"/>
      <c r="F2" s="61"/>
      <c r="G2" s="61"/>
      <c r="H2" s="61"/>
      <c r="I2" s="61"/>
    </row>
    <row r="3" spans="1:10" ht="36" customHeight="1">
      <c r="B3" s="27"/>
      <c r="C3" s="3"/>
    </row>
    <row r="4" spans="1:10" ht="36" customHeight="1">
      <c r="B4" s="28" t="s">
        <v>28</v>
      </c>
      <c r="C4" s="5">
        <v>1.27</v>
      </c>
      <c r="D4" s="25" t="s">
        <v>27</v>
      </c>
    </row>
    <row r="5" spans="1:10" ht="36" customHeight="1">
      <c r="B5" s="29" t="s">
        <v>29</v>
      </c>
      <c r="C5" s="8">
        <v>100</v>
      </c>
    </row>
    <row r="6" spans="1:10" ht="36" customHeight="1"/>
    <row r="7" spans="1:10" ht="9.75" customHeight="1"/>
    <row r="8" spans="1:10" ht="75" customHeight="1">
      <c r="B8" s="18"/>
      <c r="C8" s="19" t="s">
        <v>18</v>
      </c>
      <c r="D8" s="19" t="s">
        <v>19</v>
      </c>
      <c r="E8" s="59" t="s">
        <v>20</v>
      </c>
      <c r="F8" s="60"/>
      <c r="G8" s="19" t="s">
        <v>21</v>
      </c>
      <c r="H8" s="19" t="s">
        <v>22</v>
      </c>
      <c r="I8" s="19" t="s">
        <v>23</v>
      </c>
      <c r="J8" s="10" t="s">
        <v>6</v>
      </c>
    </row>
    <row r="9" spans="1:10" ht="17.25" customHeight="1">
      <c r="B9" s="11" t="s">
        <v>7</v>
      </c>
      <c r="C9" s="20"/>
      <c r="D9" s="20"/>
      <c r="E9" s="52">
        <f t="shared" ref="E9:E16" si="0">D9-C9</f>
        <v>0</v>
      </c>
      <c r="F9" s="53"/>
      <c r="G9" s="21">
        <f t="shared" ref="G9:G16" si="1">ROUNDUP(E9*$C$4,0)</f>
        <v>0</v>
      </c>
      <c r="H9" s="22">
        <v>100</v>
      </c>
      <c r="I9" s="21">
        <f t="shared" ref="I9:I16" si="2">IF(H9&gt;=G9,0,G9-H9)</f>
        <v>0</v>
      </c>
      <c r="J9" s="1">
        <f t="shared" ref="J9:J14" si="3">IF(G9&gt;H9,ROUNDDOWN(H9/1.27,1),E9)</f>
        <v>0</v>
      </c>
    </row>
    <row r="10" spans="1:10" ht="17.25" customHeight="1">
      <c r="B10" s="11" t="s">
        <v>8</v>
      </c>
      <c r="C10" s="20"/>
      <c r="D10" s="20"/>
      <c r="E10" s="52">
        <f t="shared" si="0"/>
        <v>0</v>
      </c>
      <c r="F10" s="53"/>
      <c r="G10" s="21">
        <f t="shared" si="1"/>
        <v>0</v>
      </c>
      <c r="H10" s="22">
        <v>100</v>
      </c>
      <c r="I10" s="21">
        <f t="shared" si="2"/>
        <v>0</v>
      </c>
      <c r="J10" s="1">
        <f t="shared" si="3"/>
        <v>0</v>
      </c>
    </row>
    <row r="11" spans="1:10" ht="17.25" customHeight="1">
      <c r="B11" s="11" t="s">
        <v>9</v>
      </c>
      <c r="C11" s="20"/>
      <c r="D11" s="20"/>
      <c r="E11" s="52">
        <f t="shared" si="0"/>
        <v>0</v>
      </c>
      <c r="F11" s="53"/>
      <c r="G11" s="21">
        <f t="shared" si="1"/>
        <v>0</v>
      </c>
      <c r="H11" s="22">
        <v>100</v>
      </c>
      <c r="I11" s="21">
        <f t="shared" si="2"/>
        <v>0</v>
      </c>
      <c r="J11" s="1">
        <f t="shared" si="3"/>
        <v>0</v>
      </c>
    </row>
    <row r="12" spans="1:10" ht="17.25" customHeight="1">
      <c r="B12" s="11" t="s">
        <v>10</v>
      </c>
      <c r="C12" s="20"/>
      <c r="D12" s="20"/>
      <c r="E12" s="52">
        <f t="shared" si="0"/>
        <v>0</v>
      </c>
      <c r="F12" s="53"/>
      <c r="G12" s="21">
        <f t="shared" si="1"/>
        <v>0</v>
      </c>
      <c r="H12" s="22">
        <v>100</v>
      </c>
      <c r="I12" s="21">
        <f t="shared" si="2"/>
        <v>0</v>
      </c>
      <c r="J12" s="1">
        <f t="shared" si="3"/>
        <v>0</v>
      </c>
    </row>
    <row r="13" spans="1:10" ht="17.25" customHeight="1">
      <c r="B13" s="11" t="s">
        <v>11</v>
      </c>
      <c r="C13" s="20"/>
      <c r="D13" s="20"/>
      <c r="E13" s="52">
        <f t="shared" si="0"/>
        <v>0</v>
      </c>
      <c r="F13" s="53"/>
      <c r="G13" s="21">
        <f t="shared" si="1"/>
        <v>0</v>
      </c>
      <c r="H13" s="22">
        <v>100</v>
      </c>
      <c r="I13" s="21">
        <f t="shared" si="2"/>
        <v>0</v>
      </c>
      <c r="J13" s="1">
        <f t="shared" si="3"/>
        <v>0</v>
      </c>
    </row>
    <row r="14" spans="1:10" ht="17.25" customHeight="1">
      <c r="B14" s="11" t="s">
        <v>12</v>
      </c>
      <c r="C14" s="20"/>
      <c r="D14" s="20"/>
      <c r="E14" s="52">
        <f t="shared" si="0"/>
        <v>0</v>
      </c>
      <c r="F14" s="53"/>
      <c r="G14" s="21">
        <f t="shared" si="1"/>
        <v>0</v>
      </c>
      <c r="H14" s="22">
        <v>100</v>
      </c>
      <c r="I14" s="21">
        <f t="shared" si="2"/>
        <v>0</v>
      </c>
      <c r="J14" s="1">
        <f t="shared" si="3"/>
        <v>0</v>
      </c>
    </row>
    <row r="15" spans="1:10" ht="17.25" customHeight="1">
      <c r="B15" s="11" t="s">
        <v>13</v>
      </c>
      <c r="C15" s="20"/>
      <c r="D15" s="20"/>
      <c r="E15" s="52">
        <f t="shared" ref="E15" si="4">D15-C15</f>
        <v>0</v>
      </c>
      <c r="F15" s="53"/>
      <c r="G15" s="21">
        <f t="shared" si="1"/>
        <v>0</v>
      </c>
      <c r="H15" s="22">
        <v>100</v>
      </c>
      <c r="I15" s="21">
        <f t="shared" ref="I15" si="5">IF(H15&gt;=G15,0,G15-H15)</f>
        <v>0</v>
      </c>
      <c r="J15" s="1">
        <f>IF(G15&gt;H15,ROUNDDOWN(H15/1.27,1),E15)</f>
        <v>0</v>
      </c>
    </row>
    <row r="16" spans="1:10" ht="17.25" customHeight="1">
      <c r="B16" s="11" t="s">
        <v>14</v>
      </c>
      <c r="C16" s="20"/>
      <c r="D16" s="20"/>
      <c r="E16" s="52">
        <f t="shared" si="0"/>
        <v>0</v>
      </c>
      <c r="F16" s="53"/>
      <c r="G16" s="21">
        <f t="shared" si="1"/>
        <v>0</v>
      </c>
      <c r="H16" s="22">
        <v>80</v>
      </c>
      <c r="I16" s="21">
        <f t="shared" si="2"/>
        <v>0</v>
      </c>
      <c r="J16" s="1">
        <f>IF(G16&gt;H16,ROUNDDOWN(H16/1.27,1),E16)</f>
        <v>0</v>
      </c>
    </row>
    <row r="17" spans="2:9" ht="17.100000000000001" customHeight="1">
      <c r="B17" s="54" t="str">
        <f>"總應付電量 Total Payable Elect. Unit:"&amp;ROUNDUP(SUM(E9:E16)-SUM(J9:J16),1)&amp;"(JAN to JUL)，總電費 (澳門元) Total Electricity Fee (MOP):"</f>
        <v>總應付電量 Total Payable Elect. Unit:0(JAN to JUL)，總電費 (澳門元) Total Electricity Fee (MOP):</v>
      </c>
      <c r="C17" s="55"/>
      <c r="D17" s="55"/>
      <c r="E17" s="55"/>
      <c r="F17" s="55"/>
      <c r="G17" s="55"/>
      <c r="H17" s="56"/>
      <c r="I17" s="23">
        <f>SUM(I9:I16)</f>
        <v>0</v>
      </c>
    </row>
    <row r="18" spans="2:9" ht="17.25" customHeight="1">
      <c r="B18" s="24" t="s">
        <v>24</v>
      </c>
      <c r="C18" s="16"/>
      <c r="D18" s="16"/>
      <c r="E18" s="16"/>
      <c r="F18" s="16"/>
      <c r="G18" s="16"/>
    </row>
    <row r="19" spans="2:9">
      <c r="B19" s="1" t="s">
        <v>25</v>
      </c>
      <c r="G19" s="26"/>
    </row>
    <row r="20" spans="2:9">
      <c r="B20" s="1" t="s">
        <v>26</v>
      </c>
    </row>
  </sheetData>
  <sheetProtection algorithmName="SHA-512" hashValue="r4ycWa5M+BMk7jcwyvU38dqScgT/fdbO1wOwgA7jbr0b4yzn/Sw0s+BHqWlSa/6+sun76ux0uxznMx3NbG427A==" saltValue="/Nv3MUuLVwBwIlCKNYQ2QQ==" spinCount="100000" sheet="1" selectLockedCells="1"/>
  <mergeCells count="12">
    <mergeCell ref="E12:F12"/>
    <mergeCell ref="B17:H17"/>
    <mergeCell ref="E13:F13"/>
    <mergeCell ref="A1:I1"/>
    <mergeCell ref="E8:F8"/>
    <mergeCell ref="E9:F9"/>
    <mergeCell ref="E10:F10"/>
    <mergeCell ref="E11:F11"/>
    <mergeCell ref="B2:I2"/>
    <mergeCell ref="E14:F14"/>
    <mergeCell ref="E16:F16"/>
    <mergeCell ref="E15:F15"/>
  </mergeCells>
  <phoneticPr fontId="4" type="noConversion"/>
  <pageMargins left="0.511811023622047" right="0.511811023622047" top="0.74803149606299202" bottom="0.74803149606299202" header="0.31496062992126" footer="0.31496062992126"/>
  <pageSetup paperSize="9" scale="73" orientation="landscape" r:id="rId1"/>
  <rowBreaks count="1" manualBreakCount="1">
    <brk id="1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="85" zoomScaleNormal="70" zoomScaleSheetLayoutView="85" zoomScalePageLayoutView="55" workbookViewId="0">
      <selection activeCell="H4" sqref="H4"/>
    </sheetView>
  </sheetViews>
  <sheetFormatPr defaultColWidth="9" defaultRowHeight="15"/>
  <cols>
    <col min="1" max="1" width="9" style="26"/>
    <col min="2" max="2" width="34.875" style="26" customWidth="1"/>
    <col min="3" max="4" width="17.375" style="26" customWidth="1"/>
    <col min="5" max="5" width="23.5" style="26" customWidth="1"/>
    <col min="6" max="6" width="23" style="26" customWidth="1"/>
    <col min="7" max="7" width="25.375" style="26" customWidth="1"/>
    <col min="8" max="9" width="26.625" style="26" customWidth="1"/>
    <col min="10" max="10" width="9" style="26" hidden="1" customWidth="1"/>
    <col min="11" max="16384" width="9" style="26"/>
  </cols>
  <sheetData>
    <row r="1" spans="1:10" ht="45.75" customHeight="1">
      <c r="A1" s="57" t="s">
        <v>52</v>
      </c>
      <c r="B1" s="58"/>
      <c r="C1" s="58"/>
      <c r="D1" s="58"/>
      <c r="E1" s="58"/>
      <c r="F1" s="58"/>
      <c r="G1" s="58"/>
      <c r="H1" s="58"/>
      <c r="I1" s="58"/>
    </row>
    <row r="2" spans="1:10" s="43" customFormat="1" ht="50.25" customHeight="1">
      <c r="A2" s="41"/>
      <c r="B2" s="42"/>
      <c r="C2" s="42"/>
      <c r="D2" s="42"/>
      <c r="E2" s="42"/>
      <c r="F2" s="42"/>
      <c r="G2" s="67" t="s">
        <v>44</v>
      </c>
      <c r="H2" s="68"/>
      <c r="I2" s="68"/>
    </row>
    <row r="3" spans="1:10" s="43" customFormat="1" ht="33" customHeight="1">
      <c r="A3" s="31"/>
      <c r="B3" s="44"/>
      <c r="C3" s="31"/>
      <c r="D3" s="45"/>
      <c r="E3" s="45"/>
      <c r="F3" s="31"/>
      <c r="G3" s="31"/>
      <c r="H3" s="30" t="s">
        <v>30</v>
      </c>
      <c r="I3" s="30" t="s">
        <v>31</v>
      </c>
    </row>
    <row r="4" spans="1:10" s="43" customFormat="1" ht="36" customHeight="1">
      <c r="A4" s="31"/>
      <c r="B4" s="2"/>
      <c r="C4" s="46"/>
      <c r="D4" s="31"/>
      <c r="E4" s="32"/>
      <c r="F4" s="33"/>
      <c r="G4" s="30" t="s">
        <v>32</v>
      </c>
      <c r="H4" s="34"/>
      <c r="I4" s="34"/>
    </row>
    <row r="5" spans="1:10" s="43" customFormat="1" ht="45" customHeight="1">
      <c r="A5" s="31"/>
      <c r="B5" s="4" t="s">
        <v>1</v>
      </c>
      <c r="C5" s="47">
        <v>1.27</v>
      </c>
      <c r="D5" s="48" t="s">
        <v>45</v>
      </c>
      <c r="E5" s="32"/>
      <c r="F5" s="33"/>
      <c r="G5" s="30" t="s">
        <v>33</v>
      </c>
      <c r="H5" s="34"/>
      <c r="I5" s="34"/>
    </row>
    <row r="6" spans="1:10" s="43" customFormat="1" ht="36" customHeight="1">
      <c r="A6" s="31"/>
      <c r="B6" s="30" t="s">
        <v>2</v>
      </c>
      <c r="C6" s="35">
        <v>100</v>
      </c>
      <c r="E6" s="31"/>
      <c r="F6" s="31"/>
      <c r="G6" s="30" t="s">
        <v>34</v>
      </c>
      <c r="H6" s="34"/>
      <c r="I6" s="34"/>
    </row>
    <row r="7" spans="1:10" s="43" customFormat="1" ht="36" customHeight="1">
      <c r="A7" s="31"/>
      <c r="D7" s="31"/>
      <c r="E7" s="31"/>
      <c r="F7" s="31"/>
      <c r="G7" s="30" t="s">
        <v>35</v>
      </c>
      <c r="H7" s="34"/>
      <c r="I7" s="34"/>
    </row>
    <row r="8" spans="1:10" s="43" customFormat="1" ht="36" customHeight="1">
      <c r="A8" s="31"/>
      <c r="B8" s="31"/>
      <c r="C8" s="31"/>
      <c r="D8" s="31"/>
      <c r="E8" s="31"/>
      <c r="F8" s="31"/>
      <c r="G8" s="30" t="s">
        <v>36</v>
      </c>
      <c r="H8" s="34"/>
      <c r="I8" s="34"/>
    </row>
    <row r="9" spans="1:10" s="43" customFormat="1" ht="36" customHeight="1">
      <c r="A9" s="31"/>
      <c r="B9" s="31"/>
      <c r="C9" s="31"/>
      <c r="D9" s="31"/>
      <c r="E9" s="31"/>
      <c r="F9" s="31"/>
      <c r="G9" s="30" t="s">
        <v>37</v>
      </c>
      <c r="H9" s="34"/>
      <c r="I9" s="34"/>
    </row>
    <row r="10" spans="1:10" s="43" customFormat="1" ht="36" customHeight="1">
      <c r="A10" s="31"/>
      <c r="B10" s="31"/>
      <c r="C10" s="31"/>
      <c r="D10" s="31"/>
      <c r="E10" s="31"/>
      <c r="F10" s="31"/>
      <c r="G10" s="30" t="s">
        <v>38</v>
      </c>
      <c r="H10" s="34"/>
      <c r="I10" s="34"/>
    </row>
    <row r="11" spans="1:10" s="43" customFormat="1" ht="36" customHeight="1">
      <c r="A11" s="31"/>
      <c r="B11" s="31"/>
      <c r="C11" s="31"/>
      <c r="D11" s="31"/>
      <c r="E11" s="31"/>
      <c r="F11" s="31"/>
      <c r="G11" s="30" t="s">
        <v>39</v>
      </c>
      <c r="H11" s="34"/>
      <c r="I11" s="34"/>
    </row>
    <row r="12" spans="1:10" s="43" customFormat="1" ht="9.75" customHeight="1">
      <c r="A12" s="31"/>
      <c r="B12" s="31"/>
      <c r="C12" s="31"/>
      <c r="D12" s="31"/>
      <c r="E12" s="31"/>
      <c r="F12" s="31"/>
      <c r="G12" s="31"/>
      <c r="H12" s="31"/>
      <c r="I12" s="31"/>
    </row>
    <row r="13" spans="1:10" s="17" customFormat="1" ht="30.75" customHeight="1">
      <c r="B13" s="66" t="s">
        <v>46</v>
      </c>
      <c r="C13" s="66"/>
      <c r="D13" s="66"/>
      <c r="E13" s="66"/>
      <c r="F13" s="66"/>
      <c r="G13" s="66"/>
      <c r="H13" s="66"/>
      <c r="I13" s="66"/>
    </row>
    <row r="14" spans="1:10" s="43" customFormat="1" ht="69.95" customHeight="1">
      <c r="A14" s="31"/>
      <c r="B14" s="36"/>
      <c r="C14" s="9" t="s">
        <v>3</v>
      </c>
      <c r="D14" s="9" t="s">
        <v>4</v>
      </c>
      <c r="E14" s="37" t="s">
        <v>5</v>
      </c>
      <c r="F14" s="37" t="s">
        <v>40</v>
      </c>
      <c r="G14" s="37" t="s">
        <v>41</v>
      </c>
      <c r="H14" s="37" t="s">
        <v>42</v>
      </c>
      <c r="I14" s="37" t="s">
        <v>43</v>
      </c>
      <c r="J14" s="49" t="s">
        <v>47</v>
      </c>
    </row>
    <row r="15" spans="1:10" s="43" customFormat="1" ht="17.25" customHeight="1">
      <c r="A15" s="31"/>
      <c r="B15" s="38" t="s">
        <v>32</v>
      </c>
      <c r="C15" s="12"/>
      <c r="D15" s="12"/>
      <c r="E15" s="39">
        <f>D15-C15</f>
        <v>0</v>
      </c>
      <c r="F15" s="39">
        <f t="shared" ref="F15:F22" si="0">IF(AND(C15=H4,D15=I4),(D15-C15)/2,IF(AND(H4=0,I4=0),D15-C15,IF(AND(C15&lt;H4,D15=I4),(H4-C15)+(D15-H4)/2,IF(AND(C15=H4,D15&lt;I4),(D15-C15)/2,IF(AND(C15&gt;H4,D15=I4),(D15-C15)/2,IF(AND(C15=H4,D15&gt;I4),(I4-C15)/2+D15-I4,IF(AND(C15&gt;H4,D15&lt;I4),(D15-C15)/2,IF(AND(C15&lt;H4,D15&gt;I4),(H4-C15+D15-I4)+(I4-H4)/2,"Pls input reading correctly"))))))))</f>
        <v>0</v>
      </c>
      <c r="G15" s="40">
        <f t="shared" ref="G15:G22" si="1">ROUNDUP(F15*$C$5,0)</f>
        <v>0</v>
      </c>
      <c r="H15" s="13">
        <v>100</v>
      </c>
      <c r="I15" s="40">
        <f t="shared" ref="I15:I19" si="2">IF(H15&gt;=G15,0,G15-H15)</f>
        <v>0</v>
      </c>
      <c r="J15" s="43">
        <f t="shared" ref="J15:J20" si="3">IF(G15&gt;H15,ROUNDDOWN(H15/1.27,1),F15)</f>
        <v>0</v>
      </c>
    </row>
    <row r="16" spans="1:10" s="43" customFormat="1" ht="17.25" customHeight="1">
      <c r="A16" s="31"/>
      <c r="B16" s="38" t="s">
        <v>33</v>
      </c>
      <c r="C16" s="12"/>
      <c r="D16" s="12"/>
      <c r="E16" s="39">
        <f>D16-C16</f>
        <v>0</v>
      </c>
      <c r="F16" s="39">
        <f t="shared" si="0"/>
        <v>0</v>
      </c>
      <c r="G16" s="40">
        <f t="shared" si="1"/>
        <v>0</v>
      </c>
      <c r="H16" s="13">
        <v>100</v>
      </c>
      <c r="I16" s="40">
        <f t="shared" si="2"/>
        <v>0</v>
      </c>
      <c r="J16" s="43">
        <f t="shared" si="3"/>
        <v>0</v>
      </c>
    </row>
    <row r="17" spans="1:10" s="43" customFormat="1" ht="17.25" customHeight="1">
      <c r="A17" s="31"/>
      <c r="B17" s="38" t="s">
        <v>34</v>
      </c>
      <c r="C17" s="12"/>
      <c r="D17" s="12"/>
      <c r="E17" s="39">
        <f t="shared" ref="E17:E19" si="4">D17-C17</f>
        <v>0</v>
      </c>
      <c r="F17" s="39">
        <f t="shared" si="0"/>
        <v>0</v>
      </c>
      <c r="G17" s="40">
        <f t="shared" si="1"/>
        <v>0</v>
      </c>
      <c r="H17" s="13">
        <v>100</v>
      </c>
      <c r="I17" s="40">
        <f t="shared" si="2"/>
        <v>0</v>
      </c>
      <c r="J17" s="43">
        <f t="shared" si="3"/>
        <v>0</v>
      </c>
    </row>
    <row r="18" spans="1:10" s="43" customFormat="1" ht="17.25" customHeight="1">
      <c r="A18" s="31"/>
      <c r="B18" s="38" t="s">
        <v>35</v>
      </c>
      <c r="C18" s="12"/>
      <c r="D18" s="12"/>
      <c r="E18" s="39">
        <f t="shared" si="4"/>
        <v>0</v>
      </c>
      <c r="F18" s="39">
        <f t="shared" si="0"/>
        <v>0</v>
      </c>
      <c r="G18" s="40">
        <f t="shared" si="1"/>
        <v>0</v>
      </c>
      <c r="H18" s="13">
        <v>100</v>
      </c>
      <c r="I18" s="40">
        <f t="shared" si="2"/>
        <v>0</v>
      </c>
      <c r="J18" s="43">
        <f t="shared" si="3"/>
        <v>0</v>
      </c>
    </row>
    <row r="19" spans="1:10" s="43" customFormat="1" ht="17.25" customHeight="1">
      <c r="A19" s="31"/>
      <c r="B19" s="38" t="s">
        <v>36</v>
      </c>
      <c r="C19" s="12"/>
      <c r="D19" s="12"/>
      <c r="E19" s="39">
        <f t="shared" si="4"/>
        <v>0</v>
      </c>
      <c r="F19" s="39">
        <f t="shared" si="0"/>
        <v>0</v>
      </c>
      <c r="G19" s="40">
        <f t="shared" si="1"/>
        <v>0</v>
      </c>
      <c r="H19" s="13">
        <v>100</v>
      </c>
      <c r="I19" s="40">
        <f t="shared" si="2"/>
        <v>0</v>
      </c>
      <c r="J19" s="43">
        <f t="shared" si="3"/>
        <v>0</v>
      </c>
    </row>
    <row r="20" spans="1:10" s="43" customFormat="1" ht="17.25" customHeight="1">
      <c r="A20" s="31"/>
      <c r="B20" s="50" t="s">
        <v>48</v>
      </c>
      <c r="C20" s="12"/>
      <c r="D20" s="12"/>
      <c r="E20" s="39">
        <f t="shared" ref="E20:E22" si="5">D20-C20</f>
        <v>0</v>
      </c>
      <c r="F20" s="39">
        <f t="shared" si="0"/>
        <v>0</v>
      </c>
      <c r="G20" s="40">
        <f t="shared" si="1"/>
        <v>0</v>
      </c>
      <c r="H20" s="13">
        <v>100</v>
      </c>
      <c r="I20" s="40">
        <f t="shared" ref="I20:I22" si="6">IF(H20&gt;=G20,0,G20-H20)</f>
        <v>0</v>
      </c>
      <c r="J20" s="43">
        <f t="shared" si="3"/>
        <v>0</v>
      </c>
    </row>
    <row r="21" spans="1:10" s="43" customFormat="1" ht="17.25" customHeight="1">
      <c r="A21" s="31"/>
      <c r="B21" s="50" t="s">
        <v>38</v>
      </c>
      <c r="C21" s="12"/>
      <c r="D21" s="12"/>
      <c r="E21" s="39">
        <f t="shared" ref="E21" si="7">D21-C21</f>
        <v>0</v>
      </c>
      <c r="F21" s="39">
        <f t="shared" si="0"/>
        <v>0</v>
      </c>
      <c r="G21" s="40">
        <f t="shared" si="1"/>
        <v>0</v>
      </c>
      <c r="H21" s="13">
        <v>100</v>
      </c>
      <c r="I21" s="40">
        <f t="shared" ref="I21" si="8">IF(H21&gt;=G21,0,G21-H21)</f>
        <v>0</v>
      </c>
      <c r="J21" s="43">
        <f>IF(G21&gt;H21,ROUNDDOWN(H21/1.27,1),F21)</f>
        <v>0</v>
      </c>
    </row>
    <row r="22" spans="1:10" s="43" customFormat="1" ht="17.25" customHeight="1">
      <c r="A22" s="31"/>
      <c r="B22" s="50" t="s">
        <v>39</v>
      </c>
      <c r="C22" s="12"/>
      <c r="D22" s="12"/>
      <c r="E22" s="39">
        <f t="shared" si="5"/>
        <v>0</v>
      </c>
      <c r="F22" s="39">
        <f t="shared" si="0"/>
        <v>0</v>
      </c>
      <c r="G22" s="40">
        <f t="shared" si="1"/>
        <v>0</v>
      </c>
      <c r="H22" s="13">
        <v>80</v>
      </c>
      <c r="I22" s="40">
        <f t="shared" si="6"/>
        <v>0</v>
      </c>
      <c r="J22" s="43">
        <f>IF(G22&gt;H22,ROUNDDOWN(H22/1.27,1),F22)</f>
        <v>0</v>
      </c>
    </row>
    <row r="23" spans="1:10" s="43" customFormat="1" ht="17.25" customHeight="1">
      <c r="A23" s="31"/>
      <c r="B23" s="62" t="str">
        <f>"總應付電量 Total Payable Elect. Unit:"&amp;ROUNDUP(SUM(F15:F22)-SUM(J15:J22),1)&amp;"(JAN to JUL)，總電費 (澳門元) Total Electricity Fee (MOP):"</f>
        <v>總應付電量 Total Payable Elect. Unit:0(JAN to JUL)，總電費 (澳門元) Total Electricity Fee (MOP):</v>
      </c>
      <c r="C23" s="63"/>
      <c r="D23" s="63"/>
      <c r="E23" s="63"/>
      <c r="F23" s="63"/>
      <c r="G23" s="63"/>
      <c r="H23" s="64"/>
      <c r="I23" s="14">
        <f>SUM(I15:I22)</f>
        <v>0</v>
      </c>
    </row>
    <row r="24" spans="1:10" s="43" customFormat="1" ht="18" customHeight="1">
      <c r="B24" s="15" t="s">
        <v>15</v>
      </c>
      <c r="C24" s="51"/>
      <c r="D24" s="51"/>
      <c r="E24" s="51"/>
      <c r="F24" s="51"/>
      <c r="G24" s="51"/>
    </row>
    <row r="25" spans="1:10" s="43" customFormat="1" ht="15.75">
      <c r="B25" s="17" t="s">
        <v>16</v>
      </c>
    </row>
    <row r="26" spans="1:10" s="43" customFormat="1" ht="15.75">
      <c r="B26" s="17" t="s">
        <v>17</v>
      </c>
    </row>
    <row r="27" spans="1:10" s="43" customFormat="1" ht="19.5" customHeight="1">
      <c r="B27" s="65" t="s">
        <v>49</v>
      </c>
      <c r="C27" s="65"/>
      <c r="D27" s="65"/>
      <c r="E27" s="65"/>
      <c r="F27" s="65"/>
      <c r="G27" s="65"/>
      <c r="H27" s="65"/>
      <c r="I27" s="65"/>
    </row>
  </sheetData>
  <sheetProtection algorithmName="SHA-512" hashValue="y2Vi5FjL2H0Jr55TYVpYCOj48AKxuVHf5qir+rGQtmQB2XTA7PWVWvfj50Ag6h6ViOAf0WZr/gdlKtmsTj83iw==" saltValue="33vnOMGdABsm1QYm3uRzGA==" spinCount="100000" sheet="1" selectLockedCells="1"/>
  <mergeCells count="5">
    <mergeCell ref="A1:I1"/>
    <mergeCell ref="B23:H23"/>
    <mergeCell ref="B27:I27"/>
    <mergeCell ref="B13:I13"/>
    <mergeCell ref="G2:I2"/>
  </mergeCells>
  <phoneticPr fontId="4" type="noConversion"/>
  <pageMargins left="0.70866141732283505" right="0.70866141732283505" top="0.74803149606299202" bottom="0.74803149606299202" header="0.31496062992126" footer="0.31496062992126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套房 Suite</vt:lpstr>
      <vt:lpstr>單人間 Single Room</vt:lpstr>
      <vt:lpstr>雙人間 Share Room</vt:lpstr>
      <vt:lpstr>'單人間 Single Room'!Print_Area</vt:lpstr>
      <vt:lpstr>'雙人間 Share Room'!Print_Area</vt:lpstr>
      <vt:lpstr>'套房 Suite'!Print_Area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UM</cp:lastModifiedBy>
  <cp:lastPrinted>2021-04-26T08:48:15Z</cp:lastPrinted>
  <dcterms:created xsi:type="dcterms:W3CDTF">2020-05-05T03:13:00Z</dcterms:created>
  <dcterms:modified xsi:type="dcterms:W3CDTF">2024-09-05T04:33:50Z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